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025 Land Analysis Reports\"/>
    </mc:Choice>
  </mc:AlternateContent>
  <xr:revisionPtr revIDLastSave="0" documentId="13_ncr:1_{A051455F-C4B1-4FD5-9B8B-1B84DE6F5B5F}" xr6:coauthVersionLast="47" xr6:coauthVersionMax="47" xr10:uidLastSave="{00000000-0000-0000-0000-000000000000}"/>
  <bookViews>
    <workbookView xWindow="28680" yWindow="-120" windowWidth="29040" windowHeight="15720" xr2:uid="{882E3327-49D3-4942-A37F-1B602CB324D0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K2" i="2"/>
  <c r="S2" i="2" s="1"/>
  <c r="Q2" i="2"/>
  <c r="R2" i="2"/>
  <c r="D3" i="2"/>
  <c r="G3" i="2"/>
  <c r="H3" i="2"/>
  <c r="I4" i="2" s="1"/>
  <c r="J3" i="2"/>
  <c r="K3" i="2"/>
  <c r="M5" i="2" s="1"/>
  <c r="L3" i="2"/>
  <c r="M3" i="2"/>
  <c r="O3" i="2"/>
  <c r="P3" i="2"/>
  <c r="I5" i="2"/>
  <c r="S5" i="2" l="1"/>
  <c r="P5" i="2"/>
</calcChain>
</file>

<file path=xl/sharedStrings.xml><?xml version="1.0" encoding="utf-8"?>
<sst xmlns="http://schemas.openxmlformats.org/spreadsheetml/2006/main" count="63" uniqueCount="61">
  <si>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</si>
  <si>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</si>
  <si>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</si>
  <si>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</si>
  <si>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</si>
  <si>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</si>
  <si>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</si>
  <si>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</si>
  <si>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</si>
  <si>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</si>
  <si>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</si>
  <si>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</si>
  <si>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</si>
  <si>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</si>
  <si>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</si>
  <si>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</si>
  <si>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</si>
  <si>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</si>
  <si>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</si>
  <si>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</si>
  <si>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</si>
  <si>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</si>
  <si>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</si>
  <si>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</si>
  <si>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</si>
  <si>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</si>
  <si>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</si>
  <si>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</si>
  <si>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</si>
  <si>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</si>
  <si>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</si>
  <si>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</si>
  <si>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</si>
  <si>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</si>
  <si>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</si>
  <si>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</si>
  <si>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</si>
  <si>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</si>
  <si>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</si>
  <si>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</si>
  <si>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</si>
  <si>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</si>
  <si>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</si>
  <si>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</si>
  <si>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003-013-015-0500</t>
  </si>
  <si>
    <t>WD</t>
  </si>
  <si>
    <t>03-ARM'S LENGTH</t>
  </si>
  <si>
    <t>4000</t>
  </si>
  <si>
    <t>L231/P512</t>
  </si>
  <si>
    <t xml:space="preserve">4000 RES LAND </t>
  </si>
  <si>
    <t>NOT INSPECTED</t>
  </si>
  <si>
    <t>402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</si>
  <si>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</si>
  <si>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</si>
  <si>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</si>
  <si>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</si>
  <si>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</si>
  <si>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</si>
  <si>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</si>
  <si>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 xml:space="preserve">2025 25 Acre Vacant Land Analysis was perfomed and only 1 vacant land sale was available.  An improved land residual </t>
  </si>
  <si>
    <t xml:space="preserve">sidual analysis was also performed and no credible results were found.  The 20 acre price per acre pf $1400 was used.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</si>
</sst>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/>
    <xf numFmtId="8" fontId="2" fillId="3" borderId="2" xfId="0" applyNumberFormat="1" applyFont="1" applyFill="1" applyBorder="1"/>
    <xf numFmtId="168" fontId="2" fillId="3" borderId="2" xfId="0" applyNumberFormat="1" applyFont="1" applyFill="1" applyBorder="1"/>
    <xf numFmtId="0" fontId="3" fillId="0" borderId="0" xfId="0" applyFont="1"/>
    <xf numFmtId="165" fontId="3" fillId="0" borderId="0" xfId="0" applyNumberFormat="1" applyFont="1"/>
    <xf numFmtId="6" fontId="3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F11E2-F784-47CC-ACF9-14C5F31EBC44}">
  <dimension ref="A1:BL6"/>
  <sheetViews>
    <sheetView tabSelected="1" workbookViewId="0">
      <selection activeCell="B31" sqref="B30:B31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36" width="20.7109375" customWidth="1"/>
    <col min="37" max="37" width="21.7109375" customWidth="1"/>
    <col min="38" max="42" width="20.7109375" customWidth="1"/>
    <col min="43" max="43" width="21.7109375" customWidth="1"/>
    <col min="44" max="44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15.75" thickBot="1" x14ac:dyDescent="0.3">
      <c r="A2" t="s">
        <v>44</v>
      </c>
      <c r="C2" s="24">
        <v>44876</v>
      </c>
      <c r="D2" s="14">
        <v>52501</v>
      </c>
      <c r="E2" t="s">
        <v>45</v>
      </c>
      <c r="F2" t="s">
        <v>46</v>
      </c>
      <c r="G2" s="14">
        <v>52501</v>
      </c>
      <c r="H2" s="14">
        <v>14900</v>
      </c>
      <c r="I2" s="19">
        <f>H2/G2*100</f>
        <v>28.380411801679966</v>
      </c>
      <c r="J2" s="14">
        <v>23888</v>
      </c>
      <c r="K2" s="14">
        <f>G2-0</f>
        <v>52501</v>
      </c>
      <c r="L2" s="14">
        <v>23888</v>
      </c>
      <c r="M2" s="29">
        <v>0</v>
      </c>
      <c r="N2" s="33">
        <v>0</v>
      </c>
      <c r="O2" s="38">
        <v>24.86</v>
      </c>
      <c r="P2" s="38">
        <v>24.86</v>
      </c>
      <c r="Q2" s="14" t="e">
        <f>K2/M2</f>
        <v>#DIV/0!</v>
      </c>
      <c r="R2" s="14">
        <f>K2/O2</f>
        <v>2111.8664521319388</v>
      </c>
      <c r="S2" s="43">
        <f>K2/O2/43560</f>
        <v>4.8481782647656999E-2</v>
      </c>
      <c r="T2" s="38">
        <v>0</v>
      </c>
      <c r="U2" s="5" t="s">
        <v>47</v>
      </c>
      <c r="V2" t="s">
        <v>48</v>
      </c>
      <c r="X2" t="s">
        <v>49</v>
      </c>
      <c r="Y2">
        <v>0</v>
      </c>
      <c r="Z2">
        <v>0</v>
      </c>
      <c r="AA2" t="s">
        <v>50</v>
      </c>
      <c r="AC2" s="6" t="s">
        <v>51</v>
      </c>
      <c r="AL2" s="2"/>
      <c r="BC2" s="2"/>
      <c r="BE2" s="2"/>
    </row>
    <row r="3" spans="1:64" ht="15.75" thickTop="1" x14ac:dyDescent="0.25">
      <c r="A3" s="7"/>
      <c r="B3" s="7"/>
      <c r="C3" s="25" t="s">
        <v>52</v>
      </c>
      <c r="D3" s="15">
        <f>+SUM(D2:D2)</f>
        <v>52501</v>
      </c>
      <c r="E3" s="7"/>
      <c r="F3" s="7"/>
      <c r="G3" s="15">
        <f>+SUM(G2:G2)</f>
        <v>52501</v>
      </c>
      <c r="H3" s="15">
        <f>+SUM(H2:H2)</f>
        <v>14900</v>
      </c>
      <c r="I3" s="20"/>
      <c r="J3" s="15">
        <f>+SUM(J2:J2)</f>
        <v>23888</v>
      </c>
      <c r="K3" s="15">
        <f>+SUM(K2:K2)</f>
        <v>52501</v>
      </c>
      <c r="L3" s="15">
        <f>+SUM(L2:L2)</f>
        <v>23888</v>
      </c>
      <c r="M3" s="30">
        <f>+SUM(M2:M2)</f>
        <v>0</v>
      </c>
      <c r="N3" s="34"/>
      <c r="O3" s="39">
        <f>+SUM(O2:O2)</f>
        <v>24.86</v>
      </c>
      <c r="P3" s="39">
        <f>+SUM(P2:P2)</f>
        <v>24.86</v>
      </c>
      <c r="Q3" s="15"/>
      <c r="R3" s="15"/>
      <c r="S3" s="44"/>
      <c r="T3" s="39"/>
      <c r="U3" s="8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4" spans="1:64" x14ac:dyDescent="0.25">
      <c r="A4" s="9"/>
      <c r="B4" s="9"/>
      <c r="C4" s="26"/>
      <c r="D4" s="16"/>
      <c r="E4" s="9"/>
      <c r="F4" s="9"/>
      <c r="G4" s="16"/>
      <c r="H4" s="16" t="s">
        <v>53</v>
      </c>
      <c r="I4" s="21">
        <f>H3/G3*100</f>
        <v>28.380411801679966</v>
      </c>
      <c r="J4" s="16"/>
      <c r="K4" s="16"/>
      <c r="L4" s="16" t="s">
        <v>54</v>
      </c>
      <c r="M4" s="31"/>
      <c r="N4" s="35"/>
      <c r="O4" s="40" t="s">
        <v>54</v>
      </c>
      <c r="P4" s="40"/>
      <c r="Q4" s="16"/>
      <c r="R4" s="16" t="s">
        <v>54</v>
      </c>
      <c r="S4" s="45"/>
      <c r="T4" s="40"/>
      <c r="U4" s="10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1:64" x14ac:dyDescent="0.25">
      <c r="A5" s="11"/>
      <c r="B5" s="11"/>
      <c r="C5" s="27"/>
      <c r="D5" s="17"/>
      <c r="E5" s="11"/>
      <c r="F5" s="11"/>
      <c r="G5" s="17"/>
      <c r="H5" s="17" t="s">
        <v>55</v>
      </c>
      <c r="I5" s="22" t="e">
        <f>STDEV(I2:I2)</f>
        <v>#DIV/0!</v>
      </c>
      <c r="J5" s="17"/>
      <c r="K5" s="17"/>
      <c r="L5" s="17" t="s">
        <v>56</v>
      </c>
      <c r="M5" s="47" t="e">
        <f>K3/M3</f>
        <v>#DIV/0!</v>
      </c>
      <c r="N5" s="36"/>
      <c r="O5" s="41" t="s">
        <v>57</v>
      </c>
      <c r="P5" s="41">
        <f>K3/O3</f>
        <v>2111.8664521319388</v>
      </c>
      <c r="Q5" s="17"/>
      <c r="R5" s="17" t="s">
        <v>58</v>
      </c>
      <c r="S5" s="46">
        <f>K3/O3/43560</f>
        <v>4.8481782647656999E-2</v>
      </c>
      <c r="T5" s="41"/>
      <c r="U5" s="12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</row>
    <row r="6" spans="1:64" x14ac:dyDescent="0.25">
      <c r="A6" s="48" t="s">
        <v>59</v>
      </c>
      <c r="B6" s="48"/>
      <c r="C6" s="49" t="s">
        <v>60</v>
      </c>
      <c r="D6" s="50"/>
      <c r="E6" s="50"/>
      <c r="F6" s="50"/>
      <c r="G6" s="50"/>
    </row>
  </sheetData>
  <conditionalFormatting sqref="A2:AR2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5D040-6BE6-4E71-B3B6-F49A5A3F046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2025-02-02T00:36:16Z</dcterms:created>
  <dcterms:modified xsi:type="dcterms:W3CDTF">2025-02-04T21:41:54Z</dcterms:modified>
</cp:coreProperties>
</file>